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I:\MKTPlanMRA\Planejamento\2025\Adhoc\U\Unilever\Eventos Regionais\Bora de Bike\Distrito Federal\"/>
    </mc:Choice>
  </mc:AlternateContent>
  <xr:revisionPtr revIDLastSave="0" documentId="13_ncr:1_{B38B58B7-0DBA-4D4D-8C7D-9BA54D891A61}" xr6:coauthVersionLast="47" xr6:coauthVersionMax="47" xr10:uidLastSave="{00000000-0000-0000-0000-000000000000}"/>
  <bookViews>
    <workbookView xWindow="-120" yWindow="-120" windowWidth="20730" windowHeight="11160" xr2:uid="{74FA97FB-3FB4-48A8-89A3-849CB5E49490}"/>
  </bookViews>
  <sheets>
    <sheet name="MATRIZ RECORD BRASÍLI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1" l="1"/>
  <c r="N13" i="1"/>
  <c r="P13" i="1" s="1"/>
  <c r="L13" i="1"/>
  <c r="J13" i="1"/>
  <c r="N12" i="1"/>
  <c r="P12" i="1" s="1"/>
  <c r="L12" i="1"/>
  <c r="J12" i="1"/>
  <c r="H15" i="1" l="1"/>
  <c r="J15" i="1" l="1"/>
  <c r="L15" i="1"/>
  <c r="P15" i="1"/>
  <c r="N15" i="1"/>
  <c r="P17" i="1" l="1"/>
  <c r="P19" i="1"/>
</calcChain>
</file>

<file path=xl/sharedStrings.xml><?xml version="1.0" encoding="utf-8"?>
<sst xmlns="http://schemas.openxmlformats.org/spreadsheetml/2006/main" count="33" uniqueCount="33">
  <si>
    <t>PRODUTO:</t>
  </si>
  <si>
    <t>MERCADO:</t>
  </si>
  <si>
    <t>PERÍODO:</t>
  </si>
  <si>
    <t>TABELA DE PREÇOS:</t>
  </si>
  <si>
    <t>DADOS DE PESQUISA</t>
  </si>
  <si>
    <t>VALOR TABELA</t>
  </si>
  <si>
    <t>NEGOCIAÇÃO</t>
  </si>
  <si>
    <t>PRODUTO</t>
  </si>
  <si>
    <t xml:space="preserve">DATA </t>
  </si>
  <si>
    <t>HORÁRIO</t>
  </si>
  <si>
    <t xml:space="preserve">PROGRAMA </t>
  </si>
  <si>
    <t>SEC.</t>
  </si>
  <si>
    <t>INS</t>
  </si>
  <si>
    <t>AUDIÊNCIA</t>
  </si>
  <si>
    <t>GRP</t>
  </si>
  <si>
    <t xml:space="preserve">IMPACTO </t>
  </si>
  <si>
    <t>IMPACTO TOTAL</t>
  </si>
  <si>
    <t>VALOR UNITÁRIO</t>
  </si>
  <si>
    <t>VALOR TOTAL</t>
  </si>
  <si>
    <t>DESC %</t>
  </si>
  <si>
    <t>VALOR NEGOCIADO</t>
  </si>
  <si>
    <t>LÍQUIDO</t>
  </si>
  <si>
    <t>DESC MÉDIO</t>
  </si>
  <si>
    <t>60"</t>
  </si>
  <si>
    <t>5"</t>
  </si>
  <si>
    <t>SEG/DOM</t>
  </si>
  <si>
    <t>PARTICIPAÇÃO NO EVENTO</t>
  </si>
  <si>
    <t>Participação no dia do evento</t>
  </si>
  <si>
    <t>17h</t>
  </si>
  <si>
    <t>7h - 24h</t>
  </si>
  <si>
    <t xml:space="preserve">Assinatura do parceiro em chamada para o evento </t>
  </si>
  <si>
    <t>FONTE: KANTAR IBOPE MEDIA / INSTAR / BRASÍLIA (DF) / TABELA DE PROGRAMAÇÃO/ DADOS DOMICILIARES E INDIVIDUAIS / Rat%, Shr% e Adh%/ – JANEIRO A JUNHO DE 2025</t>
  </si>
  <si>
    <t>Obs.: Toda entrega/valoração que consta nesta planilha foi elaborada direto pela emissora local, sendo assim, caso haja alguma questão/dúvida/alteração, a mesma deverá ser consultada. DAC (caso haja): 20% do total negociado, faturado a parte.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</si>
</sst>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0.0"/>
  </numFmts>
  <fonts count="15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Segoe UI"/>
      <family val="2"/>
    </font>
    <font>
      <sz val="10"/>
      <name val="Segoe UI"/>
      <family val="2"/>
    </font>
    <font>
      <i/>
      <sz val="10"/>
      <name val="Segoe UI"/>
      <family val="2"/>
    </font>
    <font>
      <b/>
      <sz val="9"/>
      <color theme="0"/>
      <name val="Segoe UI"/>
      <family val="2"/>
    </font>
    <font>
      <sz val="9"/>
      <name val="Segoe UI"/>
      <family val="2"/>
    </font>
    <font>
      <sz val="9"/>
      <color theme="1"/>
      <name val="Segoe UI"/>
      <family val="2"/>
    </font>
    <font>
      <b/>
      <sz val="9"/>
      <color theme="0"/>
      <name val="Aptos Narrow"/>
      <family val="2"/>
      <scheme val="minor"/>
    </font>
    <font>
      <sz val="9"/>
      <name val="Aptos Narrow"/>
      <family val="2"/>
      <scheme val="minor"/>
    </font>
    <font>
      <b/>
      <i/>
      <sz val="9"/>
      <color theme="0"/>
      <name val="Segoe UI"/>
      <family val="2"/>
    </font>
    <font>
      <b/>
      <sz val="10"/>
      <color theme="0"/>
      <name val="Segoe UI"/>
      <family val="2"/>
    </font>
    <font>
      <b/>
      <i/>
      <sz val="10"/>
      <color theme="0"/>
      <name val="Segoe UI"/>
      <family val="2"/>
    </font>
    <font>
      <i/>
      <sz val="9"/>
      <name val="Segoe UI"/>
      <family val="2"/>
    </font>
    <font>
      <sz val="6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9.9978637043366805E-2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C4D1EA"/>
        <bgColor indexed="64"/>
      </patternFill>
    </fill>
    <fill>
      <patternFill patternType="solid">
        <fgColor theme="3" tint="0.249977111117893"/>
        <bgColor indexed="64"/>
      </patternFill>
    </fill>
  </fills>
  <borders count="14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7" fillId="0" borderId="0" xfId="0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3" fillId="0" borderId="0" xfId="1" applyFont="1"/>
    <xf numFmtId="44" fontId="3" fillId="0" borderId="0" xfId="1" applyNumberFormat="1" applyFont="1"/>
    <xf numFmtId="0" fontId="13" fillId="0" borderId="0" xfId="1" applyFont="1" applyAlignment="1">
      <alignment horizontal="left" wrapText="1"/>
    </xf>
    <xf numFmtId="44" fontId="3" fillId="0" borderId="0" xfId="1" applyNumberFormat="1" applyFont="1" applyAlignment="1">
      <alignment horizontal="right"/>
    </xf>
    <xf numFmtId="0" fontId="8" fillId="2" borderId="12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164" fontId="11" fillId="2" borderId="0" xfId="1" applyNumberFormat="1" applyFont="1" applyFill="1"/>
    <xf numFmtId="1" fontId="5" fillId="2" borderId="0" xfId="0" applyNumberFormat="1" applyFont="1" applyFill="1" applyAlignment="1">
      <alignment horizontal="center"/>
    </xf>
    <xf numFmtId="3" fontId="11" fillId="2" borderId="0" xfId="1" applyNumberFormat="1" applyFont="1" applyFill="1"/>
    <xf numFmtId="3" fontId="5" fillId="2" borderId="0" xfId="0" applyNumberFormat="1" applyFont="1" applyFill="1" applyAlignment="1">
      <alignment horizontal="center"/>
    </xf>
    <xf numFmtId="0" fontId="11" fillId="2" borderId="0" xfId="1" applyFont="1" applyFill="1"/>
    <xf numFmtId="44" fontId="5" fillId="2" borderId="0" xfId="1" applyNumberFormat="1" applyFont="1" applyFill="1" applyAlignment="1">
      <alignment horizontal="center" vertical="center"/>
    </xf>
    <xf numFmtId="9" fontId="12" fillId="2" borderId="0" xfId="2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/>
    </xf>
    <xf numFmtId="164" fontId="6" fillId="3" borderId="13" xfId="0" applyNumberFormat="1" applyFont="1" applyFill="1" applyBorder="1" applyAlignment="1">
      <alignment horizontal="center"/>
    </xf>
    <xf numFmtId="1" fontId="6" fillId="3" borderId="13" xfId="0" applyNumberFormat="1" applyFont="1" applyFill="1" applyBorder="1" applyAlignment="1">
      <alignment horizontal="center"/>
    </xf>
    <xf numFmtId="3" fontId="6" fillId="3" borderId="13" xfId="0" applyNumberFormat="1" applyFont="1" applyFill="1" applyBorder="1" applyAlignment="1">
      <alignment horizontal="center"/>
    </xf>
    <xf numFmtId="44" fontId="6" fillId="3" borderId="13" xfId="0" applyNumberFormat="1" applyFont="1" applyFill="1" applyBorder="1"/>
    <xf numFmtId="44" fontId="6" fillId="3" borderId="13" xfId="0" applyNumberFormat="1" applyFont="1" applyFill="1" applyBorder="1" applyAlignment="1">
      <alignment horizontal="center"/>
    </xf>
    <xf numFmtId="0" fontId="6" fillId="4" borderId="13" xfId="0" applyFont="1" applyFill="1" applyBorder="1"/>
    <xf numFmtId="0" fontId="6" fillId="4" borderId="13" xfId="0" applyFont="1" applyFill="1" applyBorder="1" applyAlignment="1">
      <alignment horizontal="center"/>
    </xf>
    <xf numFmtId="9" fontId="6" fillId="4" borderId="13" xfId="0" applyNumberFormat="1" applyFont="1" applyFill="1" applyBorder="1" applyAlignment="1">
      <alignment horizontal="center"/>
    </xf>
    <xf numFmtId="0" fontId="0" fillId="5" borderId="2" xfId="0" applyFill="1" applyBorder="1"/>
    <xf numFmtId="0" fontId="0" fillId="5" borderId="0" xfId="0" applyFill="1"/>
    <xf numFmtId="0" fontId="11" fillId="5" borderId="0" xfId="0" applyFont="1" applyFill="1"/>
    <xf numFmtId="0" fontId="0" fillId="5" borderId="7" xfId="0" applyFill="1" applyBorder="1"/>
    <xf numFmtId="16" fontId="6" fillId="3" borderId="13" xfId="0" applyNumberFormat="1" applyFont="1" applyFill="1" applyBorder="1" applyAlignment="1">
      <alignment horizontal="center"/>
    </xf>
    <xf numFmtId="0" fontId="5" fillId="5" borderId="0" xfId="1" applyFont="1" applyFill="1" applyAlignment="1">
      <alignment horizontal="center" vertical="center"/>
    </xf>
    <xf numFmtId="0" fontId="14" fillId="0" borderId="0" xfId="0" applyFont="1" applyAlignment="1">
      <alignment horizontal="left"/>
    </xf>
    <xf numFmtId="0" fontId="0" fillId="5" borderId="1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5" fillId="2" borderId="9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</cellXfs>
  <cellStyles count="3">
    <cellStyle name="Normal" xfId="0" builtinId="0"/>
    <cellStyle name="Normal 2 2 2" xfId="1" xr:uid="{1988AE1D-8D6C-4810-B735-A2CE16246128}"/>
    <cellStyle name="Porcentagem 3" xfId="2" xr:uid="{A1526703-9137-4C3E-9599-AACBCF85C130}"/>
  </cellStyles>
  <dxfs count="0"/>
  <tableStyles count="0" defaultTableStyle="TableStyleMedium2" defaultPivotStyle="PivotStyleLight16"/>
  <colors>
    <mruColors>
      <color rgb="FFC4D1EA"/>
      <color rgb="FFD9E1F2"/>
      <color rgb="FF305496"/>
      <color rgb="FFC5DCF3"/>
      <color rgb="FFADE3F9"/>
      <color rgb="FFF0FAFE"/>
      <color rgb="FF1B78A1"/>
      <color rgb="FFEEF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1</xdr:row>
      <xdr:rowOff>47625</xdr:rowOff>
    </xdr:from>
    <xdr:to>
      <xdr:col>1</xdr:col>
      <xdr:colOff>1047750</xdr:colOff>
      <xdr:row>6</xdr:row>
      <xdr:rowOff>104775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3A6D288D-A1D4-44E5-B51B-453040CC2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438150"/>
          <a:ext cx="7048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F7203-6435-4DA6-B973-31113E16C5FC}">
  <dimension ref="B1:R21"/>
  <sheetViews>
    <sheetView showGridLines="0" tabSelected="1" topLeftCell="A2" zoomScale="90" zoomScaleNormal="90" workbookViewId="0">
      <selection activeCell="G22" sqref="G22"/>
    </sheetView>
  </sheetViews>
  <sheetFormatPr defaultRowHeight="15" x14ac:dyDescent="0.25"/>
  <cols>
    <col min="1" max="1" width="4.7109375" customWidth="1"/>
    <col min="2" max="2" width="28.140625" customWidth="1"/>
    <col min="3" max="3" width="1.85546875" customWidth="1"/>
    <col min="4" max="4" width="9.85546875" customWidth="1"/>
    <col min="5" max="5" width="11.42578125" customWidth="1"/>
    <col min="6" max="6" width="47.85546875" bestFit="1" customWidth="1"/>
    <col min="7" max="7" width="8.140625" bestFit="1" customWidth="1"/>
    <col min="8" max="8" width="7.28515625" customWidth="1"/>
    <col min="9" max="9" width="13.140625" hidden="1" customWidth="1"/>
    <col min="10" max="10" width="7.42578125" customWidth="1"/>
    <col min="11" max="11" width="11.140625" hidden="1" customWidth="1"/>
    <col min="12" max="12" width="13" customWidth="1"/>
    <col min="13" max="13" width="14.28515625" customWidth="1"/>
    <col min="14" max="14" width="19.42578125" customWidth="1"/>
    <col min="15" max="15" width="9" customWidth="1"/>
    <col min="16" max="16" width="23.7109375" customWidth="1"/>
    <col min="17" max="17" width="1.28515625" customWidth="1"/>
    <col min="18" max="18" width="14.5703125" customWidth="1"/>
  </cols>
  <sheetData>
    <row r="1" spans="2:18" ht="15.75" thickBot="1" x14ac:dyDescent="0.3"/>
    <row r="2" spans="2:18" x14ac:dyDescent="0.25">
      <c r="B2" s="38"/>
      <c r="C2" s="31"/>
      <c r="D2" s="31"/>
      <c r="E2" s="31"/>
      <c r="F2" s="31"/>
      <c r="G2" s="31"/>
      <c r="H2" s="31"/>
      <c r="I2" s="41"/>
      <c r="J2" s="41"/>
      <c r="K2" s="41"/>
      <c r="L2" s="41"/>
      <c r="M2" s="41"/>
      <c r="N2" s="41"/>
      <c r="O2" s="41"/>
      <c r="P2" s="41"/>
      <c r="Q2" s="41"/>
      <c r="R2" s="42"/>
    </row>
    <row r="3" spans="2:18" x14ac:dyDescent="0.25">
      <c r="B3" s="39"/>
      <c r="C3" s="32"/>
      <c r="D3" s="33" t="s">
        <v>0</v>
      </c>
      <c r="E3" s="32"/>
      <c r="F3" s="32"/>
      <c r="G3" s="32"/>
      <c r="H3" s="32"/>
      <c r="I3" s="43"/>
      <c r="J3" s="43"/>
      <c r="K3" s="43"/>
      <c r="L3" s="43"/>
      <c r="M3" s="43"/>
      <c r="N3" s="43"/>
      <c r="O3" s="43"/>
      <c r="P3" s="43"/>
      <c r="Q3" s="43"/>
      <c r="R3" s="44"/>
    </row>
    <row r="4" spans="2:18" x14ac:dyDescent="0.25">
      <c r="B4" s="39"/>
      <c r="C4" s="32"/>
      <c r="D4" s="33" t="s">
        <v>1</v>
      </c>
      <c r="E4" s="32"/>
      <c r="F4" s="32"/>
      <c r="G4" s="32"/>
      <c r="H4" s="32"/>
      <c r="I4" s="43"/>
      <c r="J4" s="43"/>
      <c r="K4" s="43"/>
      <c r="L4" s="43"/>
      <c r="M4" s="43"/>
      <c r="N4" s="43"/>
      <c r="O4" s="43"/>
      <c r="P4" s="43"/>
      <c r="Q4" s="43"/>
      <c r="R4" s="44"/>
    </row>
    <row r="5" spans="2:18" x14ac:dyDescent="0.25">
      <c r="B5" s="39"/>
      <c r="C5" s="32"/>
      <c r="D5" s="33" t="s">
        <v>2</v>
      </c>
      <c r="E5" s="32"/>
      <c r="F5" s="32"/>
      <c r="G5" s="32"/>
      <c r="H5" s="32"/>
      <c r="I5" s="43"/>
      <c r="J5" s="43"/>
      <c r="K5" s="43"/>
      <c r="L5" s="43"/>
      <c r="M5" s="43"/>
      <c r="N5" s="43"/>
      <c r="O5" s="43"/>
      <c r="P5" s="43"/>
      <c r="Q5" s="43"/>
      <c r="R5" s="44"/>
    </row>
    <row r="6" spans="2:18" x14ac:dyDescent="0.25">
      <c r="B6" s="39"/>
      <c r="C6" s="32"/>
      <c r="D6" s="33" t="s">
        <v>3</v>
      </c>
      <c r="E6" s="32"/>
      <c r="F6" s="32"/>
      <c r="G6" s="32"/>
      <c r="H6" s="32"/>
      <c r="I6" s="43"/>
      <c r="J6" s="43"/>
      <c r="K6" s="43"/>
      <c r="L6" s="43"/>
      <c r="M6" s="43"/>
      <c r="N6" s="43"/>
      <c r="O6" s="43"/>
      <c r="P6" s="43"/>
      <c r="Q6" s="43"/>
      <c r="R6" s="44"/>
    </row>
    <row r="7" spans="2:18" ht="15.75" thickBot="1" x14ac:dyDescent="0.3">
      <c r="B7" s="40"/>
      <c r="C7" s="34"/>
      <c r="D7" s="34"/>
      <c r="E7" s="34"/>
      <c r="F7" s="34"/>
      <c r="G7" s="34"/>
      <c r="H7" s="34"/>
      <c r="I7" s="45"/>
      <c r="J7" s="45"/>
      <c r="K7" s="45"/>
      <c r="L7" s="45"/>
      <c r="M7" s="45"/>
      <c r="N7" s="45"/>
      <c r="O7" s="45"/>
      <c r="P7" s="45"/>
      <c r="Q7" s="45"/>
      <c r="R7" s="46"/>
    </row>
    <row r="8" spans="2:18" ht="8.25" customHeight="1" x14ac:dyDescent="0.25"/>
    <row r="9" spans="2:18" x14ac:dyDescent="0.25">
      <c r="B9" s="1"/>
      <c r="C9" s="2"/>
      <c r="D9" s="2"/>
      <c r="E9" s="2"/>
      <c r="F9" s="2"/>
      <c r="G9" s="3"/>
      <c r="H9" s="2"/>
      <c r="I9" s="47" t="s">
        <v>4</v>
      </c>
      <c r="J9" s="48"/>
      <c r="K9" s="48"/>
      <c r="L9" s="49"/>
      <c r="M9" s="47" t="s">
        <v>5</v>
      </c>
      <c r="N9" s="48"/>
      <c r="O9" s="47" t="s">
        <v>6</v>
      </c>
      <c r="P9" s="48"/>
      <c r="Q9" s="2"/>
      <c r="R9" s="2"/>
    </row>
    <row r="10" spans="2:18" ht="36" customHeight="1" x14ac:dyDescent="0.25">
      <c r="B10" s="21" t="s">
        <v>7</v>
      </c>
      <c r="C10" s="2"/>
      <c r="D10" s="21" t="s">
        <v>8</v>
      </c>
      <c r="E10" s="21" t="s">
        <v>9</v>
      </c>
      <c r="F10" s="21" t="s">
        <v>10</v>
      </c>
      <c r="G10" s="21" t="s">
        <v>11</v>
      </c>
      <c r="H10" s="21" t="s">
        <v>12</v>
      </c>
      <c r="I10" s="21" t="s">
        <v>13</v>
      </c>
      <c r="J10" s="21" t="s">
        <v>14</v>
      </c>
      <c r="K10" s="21" t="s">
        <v>15</v>
      </c>
      <c r="L10" s="21" t="s">
        <v>16</v>
      </c>
      <c r="M10" s="21" t="s">
        <v>17</v>
      </c>
      <c r="N10" s="21" t="s">
        <v>18</v>
      </c>
      <c r="O10" s="21" t="s">
        <v>19</v>
      </c>
      <c r="P10" s="21" t="s">
        <v>20</v>
      </c>
      <c r="Q10" s="2"/>
    </row>
    <row r="11" spans="2:18" ht="3.75" customHeight="1" x14ac:dyDescent="0.25"/>
    <row r="12" spans="2:18" x14ac:dyDescent="0.25">
      <c r="B12" s="36" t="s">
        <v>26</v>
      </c>
      <c r="D12" s="35">
        <v>45998</v>
      </c>
      <c r="E12" s="22" t="s">
        <v>28</v>
      </c>
      <c r="F12" s="28" t="s">
        <v>27</v>
      </c>
      <c r="G12" s="29" t="s">
        <v>23</v>
      </c>
      <c r="H12" s="29">
        <v>1</v>
      </c>
      <c r="I12" s="23">
        <v>4.4000000000000004</v>
      </c>
      <c r="J12" s="24">
        <f>I12*H12</f>
        <v>4.4000000000000004</v>
      </c>
      <c r="K12" s="25">
        <v>70326</v>
      </c>
      <c r="L12" s="25">
        <f>K12*H12</f>
        <v>70326</v>
      </c>
      <c r="M12" s="26">
        <v>22893</v>
      </c>
      <c r="N12" s="27">
        <f>M12*H12</f>
        <v>22893</v>
      </c>
      <c r="O12" s="30"/>
      <c r="P12" s="27">
        <f>N12-N12*O12</f>
        <v>22893</v>
      </c>
      <c r="Q12" s="4"/>
    </row>
    <row r="13" spans="2:18" x14ac:dyDescent="0.25">
      <c r="B13" s="36"/>
      <c r="D13" s="22" t="s">
        <v>25</v>
      </c>
      <c r="E13" s="22" t="s">
        <v>29</v>
      </c>
      <c r="F13" s="28" t="s">
        <v>30</v>
      </c>
      <c r="G13" s="29" t="s">
        <v>24</v>
      </c>
      <c r="H13" s="29">
        <v>50</v>
      </c>
      <c r="I13" s="23">
        <v>3.3</v>
      </c>
      <c r="J13" s="24">
        <f>I13*H13</f>
        <v>165</v>
      </c>
      <c r="K13" s="25">
        <v>52841</v>
      </c>
      <c r="L13" s="25">
        <f>K13*H13</f>
        <v>2642050</v>
      </c>
      <c r="M13" s="26">
        <f>0.25*7001.54</f>
        <v>1750.385</v>
      </c>
      <c r="N13" s="27">
        <f>M13*H13</f>
        <v>87519.25</v>
      </c>
      <c r="O13" s="30"/>
      <c r="P13" s="27">
        <f>N13-N13*O13</f>
        <v>87519.25</v>
      </c>
      <c r="Q13" s="4"/>
    </row>
    <row r="14" spans="2:18" ht="6" customHeight="1" x14ac:dyDescent="0.25"/>
    <row r="15" spans="2:18" x14ac:dyDescent="0.25">
      <c r="B15" s="10"/>
      <c r="C15" s="5"/>
      <c r="D15" s="11"/>
      <c r="E15" s="11"/>
      <c r="F15" s="11"/>
      <c r="G15" s="12"/>
      <c r="H15" s="13">
        <f>SUM(H12:H13)</f>
        <v>51</v>
      </c>
      <c r="I15" s="14"/>
      <c r="J15" s="15">
        <f>SUM(J12:J13)</f>
        <v>169.4</v>
      </c>
      <c r="K15" s="16"/>
      <c r="L15" s="17">
        <f>SUM(L12:L13)</f>
        <v>2712376</v>
      </c>
      <c r="M15" s="18"/>
      <c r="N15" s="19">
        <f>SUM(N12:N13)</f>
        <v>110412.25</v>
      </c>
      <c r="O15" s="20"/>
      <c r="P15" s="19">
        <f>SUM(P12:P13)</f>
        <v>110412.25</v>
      </c>
    </row>
    <row r="17" spans="2:16" x14ac:dyDescent="0.25">
      <c r="O17" s="6" t="s">
        <v>21</v>
      </c>
      <c r="P17" s="7">
        <f>P15*80%</f>
        <v>88329.8</v>
      </c>
    </row>
    <row r="18" spans="2:16" x14ac:dyDescent="0.25">
      <c r="B18" s="37" t="s">
        <v>31</v>
      </c>
      <c r="C18" s="37"/>
      <c r="D18" s="37"/>
      <c r="E18" s="37"/>
      <c r="F18" s="37"/>
      <c r="G18" s="37"/>
      <c r="H18" s="37"/>
      <c r="I18" s="37"/>
      <c r="J18" s="37"/>
      <c r="O18" s="3"/>
      <c r="P18" s="2"/>
    </row>
    <row r="19" spans="2:16" ht="24.75" x14ac:dyDescent="0.25">
      <c r="O19" s="8" t="s">
        <v>22</v>
      </c>
      <c r="P19" s="9">
        <f>P15/N15*100-100</f>
        <v>0</v>
      </c>
    </row>
    <row r="21" spans="2:16" x14ac:dyDescent="0.25">
      <c r="B21" t="s">
        <v>32</v>
      </c>
    </row>
  </sheetData>
  <mergeCells count="7">
    <mergeCell ref="B12:B13"/>
    <mergeCell ref="B18:J18"/>
    <mergeCell ref="B2:B7"/>
    <mergeCell ref="I2:R7"/>
    <mergeCell ref="I9:L9"/>
    <mergeCell ref="M9:N9"/>
    <mergeCell ref="O9:P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MATRIZ RECORD BRASÍLIA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Galvão Carvalho</dc:creator>
  <cp:lastModifiedBy>Karina Silva Barcelos</cp:lastModifiedBy>
  <dcterms:created xsi:type="dcterms:W3CDTF">2025-02-21T17:55:09Z</dcterms:created>
  <dcterms:modified xsi:type="dcterms:W3CDTF">2025-07-04T14:57:22Z</dcterms:modified>
</cp:coreProperties>
</file>